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dministracion1\Desktop\"/>
    </mc:Choice>
  </mc:AlternateContent>
  <xr:revisionPtr revIDLastSave="0" documentId="13_ncr:1_{27A3F1E9-3794-4606-BAE4-E298CE410C8E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BANCO A" sheetId="1" r:id="rId1"/>
    <sheet name="BANCO B" sheetId="2" r:id="rId2"/>
    <sheet name="BANCO C" sheetId="3" r:id="rId3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9" i="3"/>
  <c r="H13" i="3" s="1"/>
  <c r="H14" i="3" s="1"/>
  <c r="H6" i="3"/>
  <c r="C14" i="2"/>
  <c r="C9" i="2"/>
  <c r="H13" i="2" s="1"/>
  <c r="H14" i="2" s="1"/>
  <c r="H6" i="2"/>
  <c r="H6" i="1"/>
  <c r="C14" i="1"/>
  <c r="C9" i="1"/>
  <c r="H13" i="1" l="1"/>
  <c r="H14" i="1" s="1"/>
</calcChain>
</file>

<file path=xl/sharedStrings.xml><?xml version="1.0" encoding="utf-8"?>
<sst xmlns="http://schemas.openxmlformats.org/spreadsheetml/2006/main" count="63" uniqueCount="23">
  <si>
    <t>Tipo interés efectivo</t>
  </si>
  <si>
    <t>Comisión de apertura</t>
  </si>
  <si>
    <t>Gastos de estudio</t>
  </si>
  <si>
    <t>Otras comisiones/gastos</t>
  </si>
  <si>
    <t>CARASTERÍSTICAS</t>
  </si>
  <si>
    <t>Periodicidad pago</t>
  </si>
  <si>
    <t>Mensual</t>
  </si>
  <si>
    <t>Total períodos</t>
  </si>
  <si>
    <t>Prepagable/Pospagable</t>
  </si>
  <si>
    <t>Pospagable</t>
  </si>
  <si>
    <t>RESULTADO</t>
  </si>
  <si>
    <t>Cuota</t>
  </si>
  <si>
    <t xml:space="preserve">TAE </t>
  </si>
  <si>
    <t>Nº Años</t>
  </si>
  <si>
    <t>%</t>
  </si>
  <si>
    <t>Tipo interés nominal (TIN)</t>
  </si>
  <si>
    <t>GASTOS DE CONSTITUCIÓN HIPOTECARIA</t>
  </si>
  <si>
    <t>Importe Préstamo (€)</t>
  </si>
  <si>
    <t>INFORMACIÓN PRINCIPAL</t>
  </si>
  <si>
    <t>CALCULADORA TAE PRÉSTAMO HIPOTECARIO BANCO A</t>
  </si>
  <si>
    <t>º</t>
  </si>
  <si>
    <t>CALCULADORA TAE PRÉSTAMO HIPOTECARIO BANCO B</t>
  </si>
  <si>
    <t>CALCULADORA TAE PRÉSTAMO HIPOTECARIO BANCO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</si>
</sst>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General\ &quot;Años&quot;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/>
    <xf numFmtId="44" fontId="0" fillId="0" borderId="1" xfId="1" applyFont="1" applyBorder="1" applyProtection="1">
      <protection locked="0"/>
    </xf>
    <xf numFmtId="0" fontId="0" fillId="0" borderId="1" xfId="0" applyBorder="1"/>
    <xf numFmtId="44" fontId="0" fillId="0" borderId="1" xfId="1" applyFont="1" applyBorder="1" applyProtection="1"/>
    <xf numFmtId="10" fontId="0" fillId="0" borderId="1" xfId="2" applyNumberFormat="1" applyFont="1" applyBorder="1" applyAlignment="1">
      <alignment horizontal="right" vertical="top"/>
    </xf>
    <xf numFmtId="164" fontId="4" fillId="4" borderId="1" xfId="0" applyNumberFormat="1" applyFont="1" applyFill="1" applyBorder="1" applyProtection="1">
      <protection locked="0"/>
    </xf>
    <xf numFmtId="10" fontId="4" fillId="4" borderId="1" xfId="0" applyNumberFormat="1" applyFont="1" applyFill="1" applyBorder="1" applyProtection="1">
      <protection locked="0"/>
    </xf>
    <xf numFmtId="44" fontId="4" fillId="4" borderId="1" xfId="1" applyFont="1" applyFill="1" applyBorder="1" applyProtection="1">
      <protection locked="0"/>
    </xf>
    <xf numFmtId="10" fontId="2" fillId="4" borderId="1" xfId="0" applyNumberFormat="1" applyFont="1" applyFill="1" applyBorder="1"/>
    <xf numFmtId="0" fontId="2" fillId="4" borderId="1" xfId="0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5" fontId="3" fillId="3" borderId="1" xfId="2" applyNumberFormat="1" applyFont="1" applyFill="1" applyBorder="1" applyProtection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4"/>
  <sheetViews>
    <sheetView showGridLines="0" workbookViewId="0">
      <selection activeCell="B29" sqref="B29"/>
    </sheetView>
  </sheetViews>
  <sheetFormatPr baseColWidth="10" defaultColWidth="8.88671875" defaultRowHeight="14.4" x14ac:dyDescent="0.3"/>
  <cols>
    <col min="1" max="1" width="4.5546875" customWidth="1"/>
    <col min="2" max="2" width="35.77734375" customWidth="1"/>
    <col min="3" max="3" width="20.88671875" customWidth="1"/>
    <col min="7" max="7" width="36.6640625" customWidth="1"/>
    <col min="8" max="8" width="14.44140625" customWidth="1"/>
    <col min="9" max="9" width="8.88671875" customWidth="1"/>
  </cols>
  <sheetData>
    <row r="1" spans="2:9" ht="15" thickBot="1" x14ac:dyDescent="0.35"/>
    <row r="2" spans="2:9" ht="15" thickBot="1" x14ac:dyDescent="0.35">
      <c r="B2" s="15" t="s">
        <v>19</v>
      </c>
      <c r="C2" s="16"/>
      <c r="D2" s="16"/>
      <c r="E2" s="16"/>
      <c r="F2" s="16"/>
      <c r="G2" s="16"/>
      <c r="H2" s="16"/>
      <c r="I2" s="17"/>
    </row>
    <row r="5" spans="2:9" x14ac:dyDescent="0.3">
      <c r="B5" s="12" t="s">
        <v>18</v>
      </c>
      <c r="C5" s="13"/>
      <c r="G5" s="12" t="s">
        <v>16</v>
      </c>
      <c r="H5" s="13"/>
      <c r="I5" s="11" t="s">
        <v>14</v>
      </c>
    </row>
    <row r="6" spans="2:9" ht="15.6" x14ac:dyDescent="0.3">
      <c r="B6" s="1" t="s">
        <v>17</v>
      </c>
      <c r="C6" s="8">
        <v>220000</v>
      </c>
      <c r="G6" s="1" t="s">
        <v>1</v>
      </c>
      <c r="H6" s="2">
        <f>C6*I6</f>
        <v>1100</v>
      </c>
      <c r="I6" s="9">
        <v>5.0000000000000001E-3</v>
      </c>
    </row>
    <row r="7" spans="2:9" ht="15.6" x14ac:dyDescent="0.3">
      <c r="B7" s="1" t="s">
        <v>13</v>
      </c>
      <c r="C7" s="6">
        <v>30</v>
      </c>
      <c r="G7" s="1" t="s">
        <v>2</v>
      </c>
      <c r="H7" s="2">
        <v>1000</v>
      </c>
      <c r="I7" s="3"/>
    </row>
    <row r="8" spans="2:9" ht="15.6" x14ac:dyDescent="0.3">
      <c r="B8" s="1" t="s">
        <v>15</v>
      </c>
      <c r="C8" s="7">
        <v>0.02</v>
      </c>
      <c r="G8" s="1" t="s">
        <v>3</v>
      </c>
      <c r="H8" s="2">
        <v>500</v>
      </c>
      <c r="I8" s="3"/>
    </row>
    <row r="9" spans="2:9" x14ac:dyDescent="0.3">
      <c r="B9" s="1" t="s">
        <v>0</v>
      </c>
      <c r="C9" s="5">
        <f>IF(C13="Mensual",((1+C8)^(1/12))-1,IF(C13="Bimensual",((1+C8)^(1/6))-1,IF(C13="Trimestral",((1+C8)^(1/4))-1,IF(C13="Cuatrimestral",((1+C8)^(1/3))-1,IF(C13="Semestral",((1+C8)^(1/2))-1,IF(C13="Anual",C8))))))</f>
        <v>1.6515813019202241E-3</v>
      </c>
    </row>
    <row r="12" spans="2:9" x14ac:dyDescent="0.3">
      <c r="B12" s="12" t="s">
        <v>4</v>
      </c>
      <c r="C12" s="13"/>
      <c r="G12" s="14" t="s">
        <v>10</v>
      </c>
      <c r="H12" s="14"/>
    </row>
    <row r="13" spans="2:9" x14ac:dyDescent="0.3">
      <c r="B13" s="1" t="s">
        <v>5</v>
      </c>
      <c r="C13" s="10" t="s">
        <v>6</v>
      </c>
      <c r="G13" s="1" t="s">
        <v>11</v>
      </c>
      <c r="H13" s="4">
        <f>IF(C15="Prepagable",PMT(C9,C14,-C6,,1),IF(C15="Pospagable",PMT(C9,C14,-C6,,0)))</f>
        <v>811.17274471171072</v>
      </c>
    </row>
    <row r="14" spans="2:9" x14ac:dyDescent="0.3">
      <c r="B14" s="1" t="s">
        <v>7</v>
      </c>
      <c r="C14" s="11">
        <f>IF(C13="Mensual",C7*12,IF(C13="Bimensual",C7*6,IF(C13="Trimestral",C7*4,IF(C13="Cuatrimestral",C7*3,IF(C13="Semestral",C7*2,IF(C13="Anual",C7))))))</f>
        <v>360</v>
      </c>
      <c r="G14" s="1" t="s">
        <v>12</v>
      </c>
      <c r="H14" s="18">
        <f>IF(C15="Pospagable",IF(C13="Mensual",((1+RATE(C14,-H13,(C6-H6-H8-H7),0,0))^12)-1,IF(C13="Bimensual",((1+RATE(C14,-H13,(C6-H6-H8-H7),0,0))^6)-1,IF(C13="Trimestral",((1+RATE(C14,-H13,(C6-H6-H8-H7),0,0))^4)-1,IF(C13="Cuatrimestral",((1+RATE(C14,-H13,(C6-H6-H8-H7),0,0))^3)-1,IF(C13="Semestral",((1+RATE(C14,-H13,(C6-H6-H8-H7),0,0))^2)-1,IF(C13="Anual",((1+RATE(C14,-H13,(C6-H6-H8-H7),0,0))^1)-1)))))),IF(C15="Prepagable",IF(C13="Mensual",((1+RATE(C14,-H13,(C6-H6-H8-H7),0,1))^12)-1,IF(C13="Bimensual",((1+RATE(C14,-H13,(C6-H6-H8-H7),0,1))^6)-1,IF(C13="Trimestral",((1+RATE(C14,-H13,(C6-H6-H8-H7),0,1))^4)-1,IF(C13="Cuatrimestral",((1+RATE(C14,-H13,(C6-H6-H8-H7),0,1))^3)-1,IF(C13="Semestral",((1+RATE(C14,-H13,(C6-H6-H8-H7),0,1))^2)-1,IF(C13="Anual",((1+RATE(C14,-H13,(C6-H6-H8-H7),0,1))^1)-1))))))))</f>
        <v>2.0896464819321725E-2</v>
      </c>
    </row>
    <row r="15" spans="2:9" x14ac:dyDescent="0.3">
      <c r="B15" s="1" t="s">
        <v>8</v>
      </c>
      <c r="C15" s="10" t="s">
        <v>9</v>
      </c>
    </row>
    <row r="24" spans="5:5" x14ac:dyDescent="0.3">
      <c r="E24" t="s">
        <v>20</v>
      </c>
    </row>
  </sheetData>
  <mergeCells count="5">
    <mergeCell ref="G12:H12"/>
    <mergeCell ref="B5:C5"/>
    <mergeCell ref="G5:H5"/>
    <mergeCell ref="B12:C12"/>
    <mergeCell ref="B2:I2"/>
  </mergeCells>
  <dataValidations count="2">
    <dataValidation type="list" allowBlank="1" showInputMessage="1" showErrorMessage="1" sqref="C15" xr:uid="{F0D58760-39FF-4344-863D-032940D3F9EA}">
      <formula1>"Prepagable,Pospagable"</formula1>
    </dataValidation>
    <dataValidation type="list" allowBlank="1" showInputMessage="1" showErrorMessage="1" sqref="C13" xr:uid="{C024932D-FFF2-448C-9CFE-B311F098C1DC}">
      <formula1>"Mensual,Bimensual,Trimestral,Cuatrimestral,Semestral,Anual"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8A36-8E2B-4429-B877-FEFE8902E222}">
  <dimension ref="B1:I24"/>
  <sheetViews>
    <sheetView showGridLines="0" workbookViewId="0">
      <selection activeCell="C23" sqref="C23"/>
    </sheetView>
  </sheetViews>
  <sheetFormatPr baseColWidth="10" defaultColWidth="8.88671875" defaultRowHeight="14.4" x14ac:dyDescent="0.3"/>
  <cols>
    <col min="1" max="1" width="4.5546875" customWidth="1"/>
    <col min="2" max="2" width="35.77734375" customWidth="1"/>
    <col min="3" max="3" width="20.88671875" customWidth="1"/>
    <col min="7" max="7" width="36.6640625" customWidth="1"/>
    <col min="8" max="8" width="14.44140625" customWidth="1"/>
    <col min="9" max="9" width="8.88671875" customWidth="1"/>
  </cols>
  <sheetData>
    <row r="1" spans="2:9" ht="15" thickBot="1" x14ac:dyDescent="0.35"/>
    <row r="2" spans="2:9" ht="15" thickBot="1" x14ac:dyDescent="0.35">
      <c r="B2" s="15" t="s">
        <v>21</v>
      </c>
      <c r="C2" s="16"/>
      <c r="D2" s="16"/>
      <c r="E2" s="16"/>
      <c r="F2" s="16"/>
      <c r="G2" s="16"/>
      <c r="H2" s="16"/>
      <c r="I2" s="17"/>
    </row>
    <row r="5" spans="2:9" x14ac:dyDescent="0.3">
      <c r="B5" s="12" t="s">
        <v>18</v>
      </c>
      <c r="C5" s="13"/>
      <c r="G5" s="12" t="s">
        <v>16</v>
      </c>
      <c r="H5" s="13"/>
      <c r="I5" s="11" t="s">
        <v>14</v>
      </c>
    </row>
    <row r="6" spans="2:9" ht="15.6" x14ac:dyDescent="0.3">
      <c r="B6" s="1" t="s">
        <v>17</v>
      </c>
      <c r="C6" s="8">
        <v>220000</v>
      </c>
      <c r="G6" s="1" t="s">
        <v>1</v>
      </c>
      <c r="H6" s="2">
        <f>C6*I6</f>
        <v>1100</v>
      </c>
      <c r="I6" s="9">
        <v>5.0000000000000001E-3</v>
      </c>
    </row>
    <row r="7" spans="2:9" ht="15.6" x14ac:dyDescent="0.3">
      <c r="B7" s="1" t="s">
        <v>13</v>
      </c>
      <c r="C7" s="6">
        <v>30</v>
      </c>
      <c r="G7" s="1" t="s">
        <v>2</v>
      </c>
      <c r="H7" s="2">
        <v>1000</v>
      </c>
      <c r="I7" s="3"/>
    </row>
    <row r="8" spans="2:9" ht="15.6" x14ac:dyDescent="0.3">
      <c r="B8" s="1" t="s">
        <v>15</v>
      </c>
      <c r="C8" s="7">
        <v>0.02</v>
      </c>
      <c r="G8" s="1" t="s">
        <v>3</v>
      </c>
      <c r="H8" s="2">
        <v>500</v>
      </c>
      <c r="I8" s="3"/>
    </row>
    <row r="9" spans="2:9" x14ac:dyDescent="0.3">
      <c r="B9" s="1" t="s">
        <v>0</v>
      </c>
      <c r="C9" s="5">
        <f>IF(C13="Mensual",((1+C8)^(1/12))-1,IF(C13="Bimensual",((1+C8)^(1/6))-1,IF(C13="Trimestral",((1+C8)^(1/4))-1,IF(C13="Cuatrimestral",((1+C8)^(1/3))-1,IF(C13="Semestral",((1+C8)^(1/2))-1,IF(C13="Anual",C8))))))</f>
        <v>1.6515813019202241E-3</v>
      </c>
    </row>
    <row r="12" spans="2:9" x14ac:dyDescent="0.3">
      <c r="B12" s="12" t="s">
        <v>4</v>
      </c>
      <c r="C12" s="13"/>
      <c r="G12" s="14" t="s">
        <v>10</v>
      </c>
      <c r="H12" s="14"/>
    </row>
    <row r="13" spans="2:9" x14ac:dyDescent="0.3">
      <c r="B13" s="1" t="s">
        <v>5</v>
      </c>
      <c r="C13" s="10" t="s">
        <v>6</v>
      </c>
      <c r="G13" s="1" t="s">
        <v>11</v>
      </c>
      <c r="H13" s="4">
        <f>IF(C15="Prepagable",PMT(C9,C14,-C6,,1),IF(C15="Pospagable",PMT(C9,C14,-C6,,0)))</f>
        <v>811.17274471171072</v>
      </c>
    </row>
    <row r="14" spans="2:9" x14ac:dyDescent="0.3">
      <c r="B14" s="1" t="s">
        <v>7</v>
      </c>
      <c r="C14" s="11">
        <f>IF(C13="Mensual",C7*12,IF(C13="Bimensual",C7*6,IF(C13="Trimestral",C7*4,IF(C13="Cuatrimestral",C7*3,IF(C13="Semestral",C7*2,IF(C13="Anual",C7))))))</f>
        <v>360</v>
      </c>
      <c r="G14" s="1" t="s">
        <v>12</v>
      </c>
      <c r="H14" s="18">
        <f>IF(C15="Pospagable",IF(C13="Mensual",((1+RATE(C14,-H13,(C6-H6-H8-H7),0,0))^12)-1,IF(C13="Bimensual",((1+RATE(C14,-H13,(C6-H6-H8-H7),0,0))^6)-1,IF(C13="Trimestral",((1+RATE(C14,-H13,(C6-H6-H8-H7),0,0))^4)-1,IF(C13="Cuatrimestral",((1+RATE(C14,-H13,(C6-H6-H8-H7),0,0))^3)-1,IF(C13="Semestral",((1+RATE(C14,-H13,(C6-H6-H8-H7),0,0))^2)-1,IF(C13="Anual",((1+RATE(C14,-H13,(C6-H6-H8-H7),0,0))^1)-1)))))),IF(C15="Prepagable",IF(C13="Mensual",((1+RATE(C14,-H13,(C6-H6-H8-H7),0,1))^12)-1,IF(C13="Bimensual",((1+RATE(C14,-H13,(C6-H6-H8-H7),0,1))^6)-1,IF(C13="Trimestral",((1+RATE(C14,-H13,(C6-H6-H8-H7),0,1))^4)-1,IF(C13="Cuatrimestral",((1+RATE(C14,-H13,(C6-H6-H8-H7),0,1))^3)-1,IF(C13="Semestral",((1+RATE(C14,-H13,(C6-H6-H8-H7),0,1))^2)-1,IF(C13="Anual",((1+RATE(C14,-H13,(C6-H6-H8-H7),0,1))^1)-1))))))))</f>
        <v>2.0896464819321725E-2</v>
      </c>
    </row>
    <row r="15" spans="2:9" x14ac:dyDescent="0.3">
      <c r="B15" s="1" t="s">
        <v>8</v>
      </c>
      <c r="C15" s="10" t="s">
        <v>9</v>
      </c>
    </row>
    <row r="24" spans="5:5" x14ac:dyDescent="0.3">
      <c r="E24" t="s">
        <v>20</v>
      </c>
    </row>
  </sheetData>
  <mergeCells count="5">
    <mergeCell ref="B2:I2"/>
    <mergeCell ref="B5:C5"/>
    <mergeCell ref="G5:H5"/>
    <mergeCell ref="B12:C12"/>
    <mergeCell ref="G12:H12"/>
  </mergeCells>
  <dataValidations count="2">
    <dataValidation type="list" allowBlank="1" showInputMessage="1" showErrorMessage="1" sqref="C13" xr:uid="{89363CF2-E236-4ACE-942D-B16922668B68}">
      <formula1>"Mensual,Bimensual,Trimestral,Cuatrimestral,Semestral,Anual"</formula1>
    </dataValidation>
    <dataValidation type="list" allowBlank="1" showInputMessage="1" showErrorMessage="1" sqref="C15" xr:uid="{D285E839-A08D-42FD-9452-E83FF33C6699}">
      <formula1>"Prepagable,Pospagable"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E9522-30D2-4299-A356-714F0E9681F3}">
  <dimension ref="B1:I24"/>
  <sheetViews>
    <sheetView showGridLines="0" tabSelected="1" workbookViewId="0">
      <selection activeCell="C24" sqref="C24"/>
    </sheetView>
  </sheetViews>
  <sheetFormatPr baseColWidth="10" defaultColWidth="8.88671875" defaultRowHeight="14.4" x14ac:dyDescent="0.3"/>
  <cols>
    <col min="1" max="1" width="4.5546875" customWidth="1"/>
    <col min="2" max="2" width="35.77734375" customWidth="1"/>
    <col min="3" max="3" width="20.88671875" customWidth="1"/>
    <col min="7" max="7" width="36.6640625" customWidth="1"/>
    <col min="8" max="8" width="14.44140625" customWidth="1"/>
    <col min="9" max="9" width="8.88671875" customWidth="1"/>
  </cols>
  <sheetData>
    <row r="1" spans="2:9" ht="15" thickBot="1" x14ac:dyDescent="0.35"/>
    <row r="2" spans="2:9" ht="15" thickBot="1" x14ac:dyDescent="0.35">
      <c r="B2" s="15" t="s">
        <v>22</v>
      </c>
      <c r="C2" s="16"/>
      <c r="D2" s="16"/>
      <c r="E2" s="16"/>
      <c r="F2" s="16"/>
      <c r="G2" s="16"/>
      <c r="H2" s="16"/>
      <c r="I2" s="17"/>
    </row>
    <row r="5" spans="2:9" x14ac:dyDescent="0.3">
      <c r="B5" s="12" t="s">
        <v>18</v>
      </c>
      <c r="C5" s="13"/>
      <c r="G5" s="12" t="s">
        <v>16</v>
      </c>
      <c r="H5" s="13"/>
      <c r="I5" s="11" t="s">
        <v>14</v>
      </c>
    </row>
    <row r="6" spans="2:9" ht="15.6" x14ac:dyDescent="0.3">
      <c r="B6" s="1" t="s">
        <v>17</v>
      </c>
      <c r="C6" s="8">
        <v>220000</v>
      </c>
      <c r="G6" s="1" t="s">
        <v>1</v>
      </c>
      <c r="H6" s="2">
        <f>C6*I6</f>
        <v>1100</v>
      </c>
      <c r="I6" s="9">
        <v>5.0000000000000001E-3</v>
      </c>
    </row>
    <row r="7" spans="2:9" ht="15.6" x14ac:dyDescent="0.3">
      <c r="B7" s="1" t="s">
        <v>13</v>
      </c>
      <c r="C7" s="6">
        <v>30</v>
      </c>
      <c r="G7" s="1" t="s">
        <v>2</v>
      </c>
      <c r="H7" s="2">
        <v>1000</v>
      </c>
      <c r="I7" s="3"/>
    </row>
    <row r="8" spans="2:9" ht="15.6" x14ac:dyDescent="0.3">
      <c r="B8" s="1" t="s">
        <v>15</v>
      </c>
      <c r="C8" s="7">
        <v>0.02</v>
      </c>
      <c r="G8" s="1" t="s">
        <v>3</v>
      </c>
      <c r="H8" s="2">
        <v>500</v>
      </c>
      <c r="I8" s="3"/>
    </row>
    <row r="9" spans="2:9" x14ac:dyDescent="0.3">
      <c r="B9" s="1" t="s">
        <v>0</v>
      </c>
      <c r="C9" s="5">
        <f>IF(C13="Mensual",((1+C8)^(1/12))-1,IF(C13="Bimensual",((1+C8)^(1/6))-1,IF(C13="Trimestral",((1+C8)^(1/4))-1,IF(C13="Cuatrimestral",((1+C8)^(1/3))-1,IF(C13="Semestral",((1+C8)^(1/2))-1,IF(C13="Anual",C8))))))</f>
        <v>1.6515813019202241E-3</v>
      </c>
    </row>
    <row r="12" spans="2:9" x14ac:dyDescent="0.3">
      <c r="B12" s="12" t="s">
        <v>4</v>
      </c>
      <c r="C12" s="13"/>
      <c r="G12" s="14" t="s">
        <v>10</v>
      </c>
      <c r="H12" s="14"/>
    </row>
    <row r="13" spans="2:9" x14ac:dyDescent="0.3">
      <c r="B13" s="1" t="s">
        <v>5</v>
      </c>
      <c r="C13" s="10" t="s">
        <v>6</v>
      </c>
      <c r="G13" s="1" t="s">
        <v>11</v>
      </c>
      <c r="H13" s="4">
        <f>IF(C15="Prepagable",PMT(C9,C14,-C6,,1),IF(C15="Pospagable",PMT(C9,C14,-C6,,0)))</f>
        <v>811.17274471171072</v>
      </c>
    </row>
    <row r="14" spans="2:9" x14ac:dyDescent="0.3">
      <c r="B14" s="1" t="s">
        <v>7</v>
      </c>
      <c r="C14" s="11">
        <f>IF(C13="Mensual",C7*12,IF(C13="Bimensual",C7*6,IF(C13="Trimestral",C7*4,IF(C13="Cuatrimestral",C7*3,IF(C13="Semestral",C7*2,IF(C13="Anual",C7))))))</f>
        <v>360</v>
      </c>
      <c r="G14" s="1" t="s">
        <v>12</v>
      </c>
      <c r="H14" s="18">
        <f>IF(C15="Pospagable",IF(C13="Mensual",((1+RATE(C14,-H13,(C6-H6-H8-H7),0,0))^12)-1,IF(C13="Bimensual",((1+RATE(C14,-H13,(C6-H6-H8-H7),0,0))^6)-1,IF(C13="Trimestral",((1+RATE(C14,-H13,(C6-H6-H8-H7),0,0))^4)-1,IF(C13="Cuatrimestral",((1+RATE(C14,-H13,(C6-H6-H8-H7),0,0))^3)-1,IF(C13="Semestral",((1+RATE(C14,-H13,(C6-H6-H8-H7),0,0))^2)-1,IF(C13="Anual",((1+RATE(C14,-H13,(C6-H6-H8-H7),0,0))^1)-1)))))),IF(C15="Prepagable",IF(C13="Mensual",((1+RATE(C14,-H13,(C6-H6-H8-H7),0,1))^12)-1,IF(C13="Bimensual",((1+RATE(C14,-H13,(C6-H6-H8-H7),0,1))^6)-1,IF(C13="Trimestral",((1+RATE(C14,-H13,(C6-H6-H8-H7),0,1))^4)-1,IF(C13="Cuatrimestral",((1+RATE(C14,-H13,(C6-H6-H8-H7),0,1))^3)-1,IF(C13="Semestral",((1+RATE(C14,-H13,(C6-H6-H8-H7),0,1))^2)-1,IF(C13="Anual",((1+RATE(C14,-H13,(C6-H6-H8-H7),0,1))^1)-1))))))))</f>
        <v>2.0896464819321725E-2</v>
      </c>
    </row>
    <row r="15" spans="2:9" x14ac:dyDescent="0.3">
      <c r="B15" s="1" t="s">
        <v>8</v>
      </c>
      <c r="C15" s="10" t="s">
        <v>9</v>
      </c>
    </row>
    <row r="24" spans="5:5" x14ac:dyDescent="0.3">
      <c r="E24" t="s">
        <v>20</v>
      </c>
    </row>
  </sheetData>
  <mergeCells count="5">
    <mergeCell ref="B2:I2"/>
    <mergeCell ref="B5:C5"/>
    <mergeCell ref="G5:H5"/>
    <mergeCell ref="B12:C12"/>
    <mergeCell ref="G12:H12"/>
  </mergeCells>
  <dataValidations count="2">
    <dataValidation type="list" allowBlank="1" showInputMessage="1" showErrorMessage="1" sqref="C15" xr:uid="{EB9CC988-0B53-41A0-B0B4-AF5C9B33D817}">
      <formula1>"Prepagable,Pospagable"</formula1>
    </dataValidation>
    <dataValidation type="list" allowBlank="1" showInputMessage="1" showErrorMessage="1" sqref="C13" xr:uid="{9903F662-4802-403D-8579-04A5855C44CD}">
      <formula1>"Mensual,Bimensual,Trimestral,Cuatrimestral,Semestral,Anual"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BANCO A</vt:lpstr>
      <vt:lpstr>BANCO B</vt:lpstr>
      <vt:lpstr>BANCO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dcterms:created xsi:type="dcterms:W3CDTF">2015-06-05T18:17:20Z</dcterms:created>
  <dcterms:modified xsi:type="dcterms:W3CDTF">2021-03-11T22:41:34Z</dcterms:modified>
</cp:coreProperties>
</file>